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4235" windowHeight="7830" activeTab="0"/>
  </bookViews>
  <sheets>
    <sheet name="A - The Original Model" sheetId="1" r:id="rId1"/>
    <sheet name="B - Adding Random Variables" sheetId="2" r:id="rId2"/>
    <sheet name="C - Averages" sheetId="3" r:id="rId3"/>
    <sheet name="D - Minimum and Maximum" sheetId="4" r:id="rId4"/>
    <sheet name="E - Percentiles" sheetId="5" r:id="rId5"/>
    <sheet name="F - Interval Probabilities" sheetId="6" r:id="rId6"/>
  </sheets>
  <definedNames/>
  <calcPr fullCalcOnLoad="1"/>
</workbook>
</file>

<file path=xl/sharedStrings.xml><?xml version="1.0" encoding="utf-8"?>
<sst xmlns="http://schemas.openxmlformats.org/spreadsheetml/2006/main" count="60" uniqueCount="15">
  <si>
    <t>Opening Balance</t>
  </si>
  <si>
    <t>Return</t>
  </si>
  <si>
    <t>Gross</t>
  </si>
  <si>
    <t>Closing Balance</t>
  </si>
  <si>
    <t>Year</t>
  </si>
  <si>
    <t>5-Year Closing Balance</t>
  </si>
  <si>
    <t>Net Gain (Loss)</t>
  </si>
  <si>
    <t>Net Return %</t>
  </si>
  <si>
    <t>Average</t>
  </si>
  <si>
    <t>Minimum</t>
  </si>
  <si>
    <t>Maximum</t>
  </si>
  <si>
    <t>75th Percentile</t>
  </si>
  <si>
    <t>25th Percentile</t>
  </si>
  <si>
    <t>Target Return</t>
  </si>
  <si>
    <t>Probability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</si>
</sst>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10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65" fontId="1" fillId="0" borderId="0" xfId="15" applyNumberFormat="1" applyFont="1" applyAlignment="1">
      <alignment horizontal="right"/>
    </xf>
    <xf numFmtId="9" fontId="1" fillId="0" borderId="0" xfId="19" applyFont="1" applyAlignment="1">
      <alignment/>
    </xf>
    <xf numFmtId="10" fontId="1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"/>
  <sheetViews>
    <sheetView tabSelected="1" workbookViewId="0" topLeftCell="A1">
      <selection activeCell="D3" sqref="D3"/>
    </sheetView>
  </sheetViews>
  <sheetFormatPr defaultColWidth="9.140625" defaultRowHeight="12.75"/>
  <cols>
    <col min="1" max="1" width="1.7109375" style="0" customWidth="1"/>
    <col min="3" max="3" width="14.8515625" style="0" customWidth="1"/>
    <col min="4" max="4" width="10.421875" style="1" customWidth="1"/>
    <col min="5" max="5" width="9.57421875" style="0" customWidth="1"/>
    <col min="6" max="6" width="13.57421875" style="0" customWidth="1"/>
  </cols>
  <sheetData>
    <row r="2" spans="2:6" ht="12.75">
      <c r="B2" s="2" t="s">
        <v>4</v>
      </c>
      <c r="C2" s="2" t="s">
        <v>0</v>
      </c>
      <c r="D2" s="2" t="s">
        <v>1</v>
      </c>
      <c r="E2" s="2" t="s">
        <v>2</v>
      </c>
      <c r="F2" s="2" t="s">
        <v>3</v>
      </c>
    </row>
    <row r="3" spans="2:6" ht="12.75">
      <c r="B3" s="2">
        <v>1</v>
      </c>
      <c r="C3" s="3">
        <v>100000</v>
      </c>
      <c r="D3" s="5">
        <v>0.054</v>
      </c>
      <c r="E3" s="3">
        <f>D3*C3</f>
        <v>5400</v>
      </c>
      <c r="F3" s="4">
        <f>E3+C3</f>
        <v>105400</v>
      </c>
    </row>
    <row r="4" spans="2:6" ht="12.75">
      <c r="B4" s="2">
        <v>2</v>
      </c>
      <c r="C4" s="4">
        <f>F3</f>
        <v>105400</v>
      </c>
      <c r="D4" s="5">
        <v>0.054</v>
      </c>
      <c r="E4" s="3">
        <f>D4*C4</f>
        <v>5691.6</v>
      </c>
      <c r="F4" s="4">
        <f>E4+C4</f>
        <v>111091.6</v>
      </c>
    </row>
    <row r="5" spans="2:6" ht="12.75">
      <c r="B5" s="2">
        <v>3</v>
      </c>
      <c r="C5" s="4">
        <f>F4</f>
        <v>111091.6</v>
      </c>
      <c r="D5" s="5">
        <v>0.054</v>
      </c>
      <c r="E5" s="3">
        <f>D5*C5</f>
        <v>5998.9464</v>
      </c>
      <c r="F5" s="4">
        <f>E5+C5</f>
        <v>117090.5464</v>
      </c>
    </row>
    <row r="6" spans="2:6" ht="12.75">
      <c r="B6" s="2">
        <v>4</v>
      </c>
      <c r="C6" s="4">
        <f>F5</f>
        <v>117090.5464</v>
      </c>
      <c r="D6" s="5">
        <v>0.054</v>
      </c>
      <c r="E6" s="3">
        <f>D6*C6</f>
        <v>6322.8895056</v>
      </c>
      <c r="F6" s="4">
        <f>E6+C6</f>
        <v>123413.43590560001</v>
      </c>
    </row>
    <row r="7" spans="2:6" ht="12.75">
      <c r="B7" s="2">
        <v>5</v>
      </c>
      <c r="C7" s="4">
        <f>F6</f>
        <v>123413.43590560001</v>
      </c>
      <c r="D7" s="5">
        <v>0.054</v>
      </c>
      <c r="E7" s="3">
        <f>D7*C7</f>
        <v>6664.325538902401</v>
      </c>
      <c r="F7" s="4">
        <f>E7+C7</f>
        <v>130077.76144450241</v>
      </c>
    </row>
    <row r="8" spans="2:6" ht="12.75">
      <c r="B8" s="2"/>
      <c r="C8" s="4"/>
      <c r="D8" s="5"/>
      <c r="E8" s="3"/>
      <c r="F8" s="4"/>
    </row>
    <row r="9" spans="2:6" ht="12.75">
      <c r="B9" s="2"/>
      <c r="C9" s="4"/>
      <c r="D9" s="5"/>
      <c r="E9" s="7" t="s">
        <v>5</v>
      </c>
      <c r="F9" s="4">
        <f>F7</f>
        <v>130077.76144450241</v>
      </c>
    </row>
    <row r="10" spans="2:6" ht="12.75">
      <c r="B10" s="2"/>
      <c r="C10" s="4"/>
      <c r="D10" s="5"/>
      <c r="E10" s="7" t="s">
        <v>6</v>
      </c>
      <c r="F10" s="4">
        <f>F9-C3</f>
        <v>30077.76144450241</v>
      </c>
    </row>
    <row r="11" spans="2:6" ht="12.75">
      <c r="B11" s="2"/>
      <c r="C11" s="4"/>
      <c r="D11" s="5"/>
      <c r="E11" s="7" t="s">
        <v>7</v>
      </c>
      <c r="F11" s="9">
        <f>F10/C3</f>
        <v>0.3007776144450241</v>
      </c>
    </row>
    <row r="12" spans="2:6" ht="12.75">
      <c r="B12" s="2"/>
      <c r="C12" s="4"/>
      <c r="D12" s="5"/>
      <c r="E12" s="3"/>
      <c r="F12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2"/>
  <sheetViews>
    <sheetView workbookViewId="0" topLeftCell="A1">
      <selection activeCell="D3" sqref="D3"/>
    </sheetView>
  </sheetViews>
  <sheetFormatPr defaultColWidth="9.140625" defaultRowHeight="12.75"/>
  <cols>
    <col min="1" max="1" width="1.7109375" style="0" customWidth="1"/>
    <col min="3" max="3" width="14.8515625" style="0" customWidth="1"/>
    <col min="4" max="4" width="10.421875" style="1" customWidth="1"/>
    <col min="5" max="5" width="9.57421875" style="0" customWidth="1"/>
    <col min="6" max="6" width="13.57421875" style="0" customWidth="1"/>
    <col min="7" max="7" width="9.140625" style="0" customWidth="1"/>
  </cols>
  <sheetData>
    <row r="2" spans="2:6" ht="12.75">
      <c r="B2" s="2" t="s">
        <v>4</v>
      </c>
      <c r="C2" s="2" t="s">
        <v>0</v>
      </c>
      <c r="D2" s="2" t="s">
        <v>1</v>
      </c>
      <c r="E2" s="2" t="s">
        <v>2</v>
      </c>
      <c r="F2" s="2" t="s">
        <v>3</v>
      </c>
    </row>
    <row r="3" spans="2:6" ht="12.75">
      <c r="B3" s="2">
        <v>1</v>
      </c>
      <c r="C3" s="3">
        <v>100000</v>
      </c>
      <c r="D3" s="5">
        <f>_XLL.NORMALVALUE(5.4%,7.3%)</f>
        <v>0.16488484310719698</v>
      </c>
      <c r="E3" s="3">
        <f>D3*C3</f>
        <v>16488.484310719698</v>
      </c>
      <c r="F3" s="4">
        <f>E3+C3</f>
        <v>116488.4843107197</v>
      </c>
    </row>
    <row r="4" spans="2:6" ht="12.75">
      <c r="B4" s="2">
        <v>2</v>
      </c>
      <c r="C4" s="4">
        <f>F3</f>
        <v>116488.4843107197</v>
      </c>
      <c r="D4" s="5">
        <f>_XLL.NORMALVALUE(5.4%,7.3%)</f>
        <v>-0.007000432440374439</v>
      </c>
      <c r="E4" s="3">
        <f>D4*C4</f>
        <v>-815.4697644988111</v>
      </c>
      <c r="F4" s="4">
        <f>E4+C4</f>
        <v>115673.01454622089</v>
      </c>
    </row>
    <row r="5" spans="2:6" ht="12.75">
      <c r="B5" s="2">
        <v>3</v>
      </c>
      <c r="C5" s="4">
        <f>F4</f>
        <v>115673.01454622089</v>
      </c>
      <c r="D5" s="5">
        <f>_XLL.NORMALVALUE(5.4%,7.3%)</f>
        <v>-0.0732329001084251</v>
      </c>
      <c r="E5" s="3">
        <f>D5*C5</f>
        <v>-8471.070319503799</v>
      </c>
      <c r="F5" s="4">
        <f>E5+C5</f>
        <v>107201.9442267171</v>
      </c>
    </row>
    <row r="6" spans="2:6" ht="12.75">
      <c r="B6" s="2">
        <v>4</v>
      </c>
      <c r="C6" s="4">
        <f>F5</f>
        <v>107201.9442267171</v>
      </c>
      <c r="D6" s="5">
        <f>_XLL.NORMALVALUE(5.4%,7.3%)</f>
        <v>0.1356550943830833</v>
      </c>
      <c r="E6" s="3">
        <f>D6*C6</f>
        <v>14542.489862125338</v>
      </c>
      <c r="F6" s="4">
        <f>E6+C6</f>
        <v>121744.43408884243</v>
      </c>
    </row>
    <row r="7" spans="2:6" ht="12.75">
      <c r="B7" s="2">
        <v>5</v>
      </c>
      <c r="C7" s="4">
        <f>F6</f>
        <v>121744.43408884243</v>
      </c>
      <c r="D7" s="5">
        <f>_XLL.NORMALVALUE(5.4%,7.3%)</f>
        <v>-0.039317638744420375</v>
      </c>
      <c r="E7" s="3">
        <f>D7*C7</f>
        <v>-4786.703678649003</v>
      </c>
      <c r="F7" s="4">
        <f>E7+C7</f>
        <v>116957.73041019343</v>
      </c>
    </row>
    <row r="8" spans="2:6" ht="12.75">
      <c r="B8" s="2"/>
      <c r="C8" s="4"/>
      <c r="D8" s="5"/>
      <c r="E8" s="3"/>
      <c r="F8" s="4"/>
    </row>
    <row r="9" spans="2:6" ht="12.75">
      <c r="B9" s="2"/>
      <c r="C9" s="4"/>
      <c r="D9" s="5"/>
      <c r="E9" s="7" t="s">
        <v>5</v>
      </c>
      <c r="F9" s="4">
        <f>F7</f>
        <v>116957.73041019343</v>
      </c>
    </row>
    <row r="10" spans="2:6" ht="12.75">
      <c r="B10" s="2"/>
      <c r="C10" s="4"/>
      <c r="D10" s="5"/>
      <c r="E10" s="7" t="s">
        <v>6</v>
      </c>
      <c r="F10" s="4">
        <f>F9-C3</f>
        <v>16957.730410193428</v>
      </c>
    </row>
    <row r="11" spans="2:6" ht="12.75">
      <c r="B11" s="2"/>
      <c r="C11" s="4"/>
      <c r="D11" s="5"/>
      <c r="E11" s="7" t="s">
        <v>7</v>
      </c>
      <c r="F11" s="9">
        <f>F10/C3</f>
        <v>0.16957730410193428</v>
      </c>
    </row>
    <row r="12" spans="2:6" ht="12.75">
      <c r="B12" s="2"/>
      <c r="C12" s="4"/>
      <c r="D12" s="5"/>
      <c r="E12" s="3"/>
      <c r="F12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2"/>
  <sheetViews>
    <sheetView workbookViewId="0" topLeftCell="A1">
      <selection activeCell="H11" sqref="H11"/>
    </sheetView>
  </sheetViews>
  <sheetFormatPr defaultColWidth="9.140625" defaultRowHeight="12.75"/>
  <cols>
    <col min="1" max="1" width="1.7109375" style="0" customWidth="1"/>
    <col min="3" max="3" width="14.8515625" style="0" customWidth="1"/>
    <col min="4" max="4" width="10.421875" style="1" customWidth="1"/>
    <col min="5" max="5" width="9.57421875" style="0" customWidth="1"/>
    <col min="6" max="6" width="13.57421875" style="0" customWidth="1"/>
    <col min="7" max="7" width="3.28125" style="0" customWidth="1"/>
    <col min="8" max="8" width="9.57421875" style="6" customWidth="1"/>
  </cols>
  <sheetData>
    <row r="2" spans="2:8" ht="12.75">
      <c r="B2" s="2" t="s">
        <v>4</v>
      </c>
      <c r="C2" s="2" t="s">
        <v>0</v>
      </c>
      <c r="D2" s="2" t="s">
        <v>1</v>
      </c>
      <c r="E2" s="2" t="s">
        <v>2</v>
      </c>
      <c r="F2" s="2" t="s">
        <v>3</v>
      </c>
      <c r="H2" s="2"/>
    </row>
    <row r="3" spans="2:8" ht="12.75">
      <c r="B3" s="2">
        <v>1</v>
      </c>
      <c r="C3" s="3">
        <v>100000</v>
      </c>
      <c r="D3" s="5">
        <f>_XLL.NORMALVALUE(5.4%,7.3%)</f>
        <v>0.04969703582292695</v>
      </c>
      <c r="E3" s="3">
        <f>D3*C3</f>
        <v>4969.703582292695</v>
      </c>
      <c r="F3" s="4">
        <f>E3+C3</f>
        <v>104969.7035822927</v>
      </c>
      <c r="H3" s="3"/>
    </row>
    <row r="4" spans="2:8" ht="12.75">
      <c r="B4" s="2">
        <v>2</v>
      </c>
      <c r="C4" s="4">
        <f>F3</f>
        <v>104969.7035822927</v>
      </c>
      <c r="D4" s="5">
        <f>_XLL.NORMALVALUE(5.4%,7.3%)</f>
        <v>0.1321374675436791</v>
      </c>
      <c r="E4" s="3">
        <f>D4*C4</f>
        <v>13870.430800174818</v>
      </c>
      <c r="F4" s="4">
        <f>E4+C4</f>
        <v>118840.13438246751</v>
      </c>
      <c r="H4" s="3"/>
    </row>
    <row r="5" spans="2:8" ht="12.75">
      <c r="B5" s="2">
        <v>3</v>
      </c>
      <c r="C5" s="4">
        <f>F4</f>
        <v>118840.13438246751</v>
      </c>
      <c r="D5" s="5">
        <f>_XLL.NORMALVALUE(5.4%,7.3%)</f>
        <v>0.23454922659660565</v>
      </c>
      <c r="E5" s="3">
        <f>D5*C5</f>
        <v>27873.86160804444</v>
      </c>
      <c r="F5" s="4">
        <f>E5+C5</f>
        <v>146713.99599051196</v>
      </c>
      <c r="H5" s="3"/>
    </row>
    <row r="6" spans="2:8" ht="12.75">
      <c r="B6" s="2">
        <v>4</v>
      </c>
      <c r="C6" s="4">
        <f>F5</f>
        <v>146713.99599051196</v>
      </c>
      <c r="D6" s="5">
        <f>_XLL.NORMALVALUE(5.4%,7.3%)</f>
        <v>-0.0015801184201621257</v>
      </c>
      <c r="E6" s="3">
        <f>D6*C6</f>
        <v>-231.8254875602002</v>
      </c>
      <c r="F6" s="4">
        <f>E6+C6</f>
        <v>146482.17050295175</v>
      </c>
      <c r="H6" s="3"/>
    </row>
    <row r="7" spans="2:8" ht="12.75">
      <c r="B7" s="2">
        <v>5</v>
      </c>
      <c r="C7" s="4">
        <f>F6</f>
        <v>146482.17050295175</v>
      </c>
      <c r="D7" s="5">
        <f>_XLL.NORMALVALUE(5.4%,7.3%)</f>
        <v>0.06291944436560434</v>
      </c>
      <c r="E7" s="3">
        <f>D7*C7</f>
        <v>9216.576777513443</v>
      </c>
      <c r="F7" s="4">
        <f>E7+C7</f>
        <v>155698.74728046518</v>
      </c>
      <c r="H7" s="3"/>
    </row>
    <row r="8" spans="2:8" ht="12.75">
      <c r="B8" s="2"/>
      <c r="C8" s="4"/>
      <c r="D8" s="5"/>
      <c r="E8" s="3"/>
      <c r="F8" s="4"/>
      <c r="H8" s="2" t="s">
        <v>8</v>
      </c>
    </row>
    <row r="9" spans="2:8" ht="12.75">
      <c r="B9" s="2"/>
      <c r="C9" s="4"/>
      <c r="D9" s="5"/>
      <c r="E9" s="7" t="s">
        <v>5</v>
      </c>
      <c r="F9" s="4">
        <f>F7</f>
        <v>155698.74728046518</v>
      </c>
      <c r="H9" s="3">
        <f>_XLL.SIMULATIONAVERAGE(F9)</f>
        <v>129901.11695684813</v>
      </c>
    </row>
    <row r="10" spans="2:8" ht="12.75">
      <c r="B10" s="2"/>
      <c r="C10" s="4"/>
      <c r="D10" s="5"/>
      <c r="E10" s="7" t="s">
        <v>6</v>
      </c>
      <c r="F10" s="4">
        <f>F9-C3</f>
        <v>55698.74728046518</v>
      </c>
      <c r="H10" s="3">
        <f>_XLL.SIMULATIONAVERAGE(F10)</f>
        <v>29901.116956848065</v>
      </c>
    </row>
    <row r="11" spans="2:8" ht="12.75">
      <c r="B11" s="2"/>
      <c r="C11" s="4"/>
      <c r="D11" s="5"/>
      <c r="E11" s="7" t="s">
        <v>7</v>
      </c>
      <c r="F11" s="9">
        <f>F10/C3</f>
        <v>0.5569874728046518</v>
      </c>
      <c r="H11" s="9">
        <f>_XLL.SIMULATIONAVERAGE(F11)</f>
        <v>0.2990111695684802</v>
      </c>
    </row>
    <row r="12" spans="2:6" ht="12.75">
      <c r="B12" s="2"/>
      <c r="C12" s="4"/>
      <c r="D12" s="5"/>
      <c r="E12" s="3"/>
      <c r="F12" s="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2"/>
  <sheetViews>
    <sheetView workbookViewId="0" topLeftCell="A1">
      <selection activeCell="I11" sqref="I11"/>
    </sheetView>
  </sheetViews>
  <sheetFormatPr defaultColWidth="9.140625" defaultRowHeight="12.75"/>
  <cols>
    <col min="1" max="1" width="1.7109375" style="0" customWidth="1"/>
    <col min="3" max="3" width="14.8515625" style="0" customWidth="1"/>
    <col min="4" max="4" width="10.421875" style="1" customWidth="1"/>
    <col min="5" max="5" width="9.57421875" style="0" customWidth="1"/>
    <col min="6" max="6" width="13.57421875" style="0" customWidth="1"/>
    <col min="7" max="7" width="3.28125" style="0" customWidth="1"/>
    <col min="8" max="8" width="9.57421875" style="6" customWidth="1"/>
    <col min="9" max="9" width="9.57421875" style="6" bestFit="1" customWidth="1"/>
    <col min="10" max="10" width="9.57421875" style="6" customWidth="1"/>
  </cols>
  <sheetData>
    <row r="2" spans="2:8" ht="12.75">
      <c r="B2" s="2" t="s">
        <v>4</v>
      </c>
      <c r="C2" s="2" t="s">
        <v>0</v>
      </c>
      <c r="D2" s="2" t="s">
        <v>1</v>
      </c>
      <c r="E2" s="2" t="s">
        <v>2</v>
      </c>
      <c r="F2" s="2" t="s">
        <v>3</v>
      </c>
      <c r="H2" s="2"/>
    </row>
    <row r="3" spans="2:8" ht="12.75">
      <c r="B3" s="2">
        <v>1</v>
      </c>
      <c r="C3" s="3">
        <v>100000</v>
      </c>
      <c r="D3" s="5">
        <f>_XLL.NORMALVALUE(5.4%,7.3%)</f>
        <v>-0.004222917579196378</v>
      </c>
      <c r="E3" s="3">
        <f>D3*C3</f>
        <v>-422.2917579196378</v>
      </c>
      <c r="F3" s="4">
        <f>E3+C3</f>
        <v>99577.70824208036</v>
      </c>
      <c r="H3" s="3"/>
    </row>
    <row r="4" spans="2:8" ht="12.75">
      <c r="B4" s="2">
        <v>2</v>
      </c>
      <c r="C4" s="4">
        <f>F3</f>
        <v>99577.70824208036</v>
      </c>
      <c r="D4" s="5">
        <f>_XLL.NORMALVALUE(5.4%,7.3%)</f>
        <v>0.029482188748874903</v>
      </c>
      <c r="E4" s="3">
        <f>D4*C4</f>
        <v>2935.7687895734093</v>
      </c>
      <c r="F4" s="4">
        <f>E4+C4</f>
        <v>102513.47703165378</v>
      </c>
      <c r="H4" s="3"/>
    </row>
    <row r="5" spans="2:8" ht="12.75">
      <c r="B5" s="2">
        <v>3</v>
      </c>
      <c r="C5" s="4">
        <f>F4</f>
        <v>102513.47703165378</v>
      </c>
      <c r="D5" s="5">
        <f>_XLL.NORMALVALUE(5.4%,7.3%)</f>
        <v>-0.05467329171821872</v>
      </c>
      <c r="E5" s="3">
        <f>D5*C5</f>
        <v>-5604.749234800522</v>
      </c>
      <c r="F5" s="4">
        <f>E5+C5</f>
        <v>96908.72779685326</v>
      </c>
      <c r="H5" s="3"/>
    </row>
    <row r="6" spans="2:8" ht="12.75">
      <c r="B6" s="2">
        <v>4</v>
      </c>
      <c r="C6" s="4">
        <f>F5</f>
        <v>96908.72779685326</v>
      </c>
      <c r="D6" s="5">
        <f>_XLL.NORMALVALUE(5.4%,7.3%)</f>
        <v>0.16091753620113752</v>
      </c>
      <c r="E6" s="3">
        <f>D6*C6</f>
        <v>15594.313713456317</v>
      </c>
      <c r="F6" s="4">
        <f>E6+C6</f>
        <v>112503.04151030957</v>
      </c>
      <c r="H6" s="3"/>
    </row>
    <row r="7" spans="2:8" ht="12.75">
      <c r="B7" s="2">
        <v>5</v>
      </c>
      <c r="C7" s="4">
        <f>F6</f>
        <v>112503.04151030957</v>
      </c>
      <c r="D7" s="5">
        <f>_XLL.NORMALVALUE(5.4%,7.3%)</f>
        <v>0.009268934112029108</v>
      </c>
      <c r="E7" s="3">
        <f>D7*C7</f>
        <v>1042.783279161935</v>
      </c>
      <c r="F7" s="4">
        <f>E7+C7</f>
        <v>113545.8247894715</v>
      </c>
      <c r="H7" s="3"/>
    </row>
    <row r="8" spans="2:10" ht="12.75">
      <c r="B8" s="2"/>
      <c r="C8" s="4"/>
      <c r="D8" s="5"/>
      <c r="E8" s="3"/>
      <c r="F8" s="4"/>
      <c r="H8" s="2" t="s">
        <v>8</v>
      </c>
      <c r="I8" s="2" t="s">
        <v>9</v>
      </c>
      <c r="J8" s="2" t="s">
        <v>10</v>
      </c>
    </row>
    <row r="9" spans="2:10" ht="12.75">
      <c r="B9" s="2"/>
      <c r="C9" s="4"/>
      <c r="D9" s="5"/>
      <c r="E9" s="7" t="s">
        <v>5</v>
      </c>
      <c r="F9" s="4">
        <f>F7</f>
        <v>113545.8247894715</v>
      </c>
      <c r="H9" s="3">
        <f>_XLL.SIMULATIONAVERAGE(F9)</f>
        <v>130045.19796404723</v>
      </c>
      <c r="I9" s="3">
        <f>_XLL.SIMULATIONMIN(F9)</f>
        <v>77237.07073882666</v>
      </c>
      <c r="J9" s="3">
        <f>_XLL.SIMULATIONMAX(F9)</f>
        <v>202657.70894200137</v>
      </c>
    </row>
    <row r="10" spans="2:10" ht="12.75">
      <c r="B10" s="2"/>
      <c r="C10" s="4"/>
      <c r="D10" s="5"/>
      <c r="E10" s="7" t="s">
        <v>6</v>
      </c>
      <c r="F10" s="4">
        <f>F9-C3</f>
        <v>13545.824789471502</v>
      </c>
      <c r="H10" s="3">
        <f>_XLL.SIMULATIONAVERAGE(F10)</f>
        <v>30045.197964047242</v>
      </c>
      <c r="I10" s="3">
        <f>_XLL.SIMULATIONMIN(F10)</f>
        <v>-22762.92926117334</v>
      </c>
      <c r="J10" s="3">
        <f>_XLL.SIMULATIONMAX(F10)</f>
        <v>102657.70894200137</v>
      </c>
    </row>
    <row r="11" spans="2:10" ht="12.75">
      <c r="B11" s="2"/>
      <c r="C11" s="4"/>
      <c r="D11" s="5"/>
      <c r="E11" s="7" t="s">
        <v>7</v>
      </c>
      <c r="F11" s="9">
        <f>F10/C3</f>
        <v>0.13545824789471503</v>
      </c>
      <c r="H11" s="9">
        <f>_XLL.SIMULATIONAVERAGE(F11)</f>
        <v>0.30045197964047243</v>
      </c>
      <c r="I11" s="9">
        <f>_XLL.SIMULATIONMIN(F11)</f>
        <v>-0.2276292926117334</v>
      </c>
      <c r="J11" s="9">
        <f>_XLL.SIMULATIONMAX(F11)</f>
        <v>1.0265770894200137</v>
      </c>
    </row>
    <row r="12" spans="2:6" ht="12.75">
      <c r="B12" s="2"/>
      <c r="C12" s="4"/>
      <c r="D12" s="5"/>
      <c r="E12" s="3"/>
      <c r="F12" s="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J12"/>
  <sheetViews>
    <sheetView workbookViewId="0" topLeftCell="A1">
      <selection activeCell="J11" sqref="J11"/>
    </sheetView>
  </sheetViews>
  <sheetFormatPr defaultColWidth="9.140625" defaultRowHeight="12.75"/>
  <cols>
    <col min="1" max="1" width="1.7109375" style="0" customWidth="1"/>
    <col min="3" max="3" width="14.8515625" style="0" customWidth="1"/>
    <col min="4" max="4" width="10.421875" style="1" customWidth="1"/>
    <col min="5" max="5" width="9.57421875" style="0" customWidth="1"/>
    <col min="6" max="6" width="13.57421875" style="0" customWidth="1"/>
    <col min="7" max="7" width="3.28125" style="0" customWidth="1"/>
    <col min="8" max="8" width="9.57421875" style="6" customWidth="1"/>
    <col min="9" max="9" width="11.57421875" style="6" customWidth="1"/>
    <col min="10" max="10" width="11.7109375" style="6" customWidth="1"/>
    <col min="11" max="13" width="9.57421875" style="6" customWidth="1"/>
    <col min="14" max="14" width="9.140625" style="6" customWidth="1"/>
  </cols>
  <sheetData>
    <row r="2" spans="2:8" ht="12.75">
      <c r="B2" s="2" t="s">
        <v>4</v>
      </c>
      <c r="C2" s="2" t="s">
        <v>0</v>
      </c>
      <c r="D2" s="2" t="s">
        <v>1</v>
      </c>
      <c r="E2" s="2" t="s">
        <v>2</v>
      </c>
      <c r="F2" s="2" t="s">
        <v>3</v>
      </c>
      <c r="H2" s="2"/>
    </row>
    <row r="3" spans="2:8" ht="12.75">
      <c r="B3" s="2">
        <v>1</v>
      </c>
      <c r="C3" s="3">
        <v>100000</v>
      </c>
      <c r="D3" s="5">
        <f>_XLL.NORMALVALUE(5.4%,7.3%)</f>
        <v>0.06007357023981623</v>
      </c>
      <c r="E3" s="3">
        <f>D3*C3</f>
        <v>6007.357023981623</v>
      </c>
      <c r="F3" s="4">
        <f>E3+C3</f>
        <v>106007.35702398162</v>
      </c>
      <c r="H3" s="3"/>
    </row>
    <row r="4" spans="2:8" ht="12.75">
      <c r="B4" s="2">
        <v>2</v>
      </c>
      <c r="C4" s="4">
        <f>F3</f>
        <v>106007.35702398162</v>
      </c>
      <c r="D4" s="5">
        <f>_XLL.NORMALVALUE(5.4%,7.3%)</f>
        <v>0.1620205324542298</v>
      </c>
      <c r="E4" s="3">
        <f>D4*C4</f>
        <v>17175.368429091137</v>
      </c>
      <c r="F4" s="4">
        <f>E4+C4</f>
        <v>123182.72545307275</v>
      </c>
      <c r="H4" s="3"/>
    </row>
    <row r="5" spans="2:8" ht="12.75">
      <c r="B5" s="2">
        <v>3</v>
      </c>
      <c r="C5" s="4">
        <f>F4</f>
        <v>123182.72545307275</v>
      </c>
      <c r="D5" s="5">
        <f>_XLL.NORMALVALUE(5.4%,7.3%)</f>
        <v>0.000906091368804332</v>
      </c>
      <c r="E5" s="3">
        <f>D5*C5</f>
        <v>111.61480431882292</v>
      </c>
      <c r="F5" s="4">
        <f>E5+C5</f>
        <v>123294.34025739158</v>
      </c>
      <c r="H5" s="3"/>
    </row>
    <row r="6" spans="2:8" ht="12.75">
      <c r="B6" s="2">
        <v>4</v>
      </c>
      <c r="C6" s="4">
        <f>F5</f>
        <v>123294.34025739158</v>
      </c>
      <c r="D6" s="5">
        <f>_XLL.NORMALVALUE(5.4%,7.3%)</f>
        <v>0.05285640062505449</v>
      </c>
      <c r="E6" s="3">
        <f>D6*C6</f>
        <v>6516.895043446473</v>
      </c>
      <c r="F6" s="4">
        <f>E6+C6</f>
        <v>129811.23530083806</v>
      </c>
      <c r="H6" s="3"/>
    </row>
    <row r="7" spans="2:8" ht="12.75">
      <c r="B7" s="2">
        <v>5</v>
      </c>
      <c r="C7" s="4">
        <f>F6</f>
        <v>129811.23530083806</v>
      </c>
      <c r="D7" s="5">
        <f>_XLL.NORMALVALUE(5.4%,7.3%)</f>
        <v>0.01958882037792259</v>
      </c>
      <c r="E7" s="3">
        <f>D7*C7</f>
        <v>2542.8489713443605</v>
      </c>
      <c r="F7" s="4">
        <f>E7+C7</f>
        <v>132354.08427218243</v>
      </c>
      <c r="H7" s="3"/>
    </row>
    <row r="8" spans="2:10" ht="12.75">
      <c r="B8" s="2"/>
      <c r="C8" s="4"/>
      <c r="D8" s="5"/>
      <c r="E8" s="3"/>
      <c r="F8" s="4"/>
      <c r="H8" s="2" t="s">
        <v>8</v>
      </c>
      <c r="I8" s="2" t="s">
        <v>11</v>
      </c>
      <c r="J8" s="2" t="s">
        <v>12</v>
      </c>
    </row>
    <row r="9" spans="2:10" ht="12.75">
      <c r="B9" s="2"/>
      <c r="C9" s="4"/>
      <c r="D9" s="5"/>
      <c r="E9" s="7" t="s">
        <v>5</v>
      </c>
      <c r="F9" s="4">
        <f>F7</f>
        <v>132354.08427218243</v>
      </c>
      <c r="H9" s="3">
        <f>_XLL.SIMULATIONAVERAGE(F9)</f>
        <v>130066.08254390807</v>
      </c>
      <c r="I9" s="3">
        <f>_XLL.SIMULATIONPERCENTILE(F9,75%)</f>
        <v>142480.4732565015</v>
      </c>
      <c r="J9" s="3">
        <f>_XLL.SIMULATIONPERCENTILE(F9,25%)</f>
        <v>115087.75029929307</v>
      </c>
    </row>
    <row r="10" spans="2:10" ht="12.75">
      <c r="B10" s="2"/>
      <c r="C10" s="4"/>
      <c r="D10" s="5"/>
      <c r="E10" s="7" t="s">
        <v>6</v>
      </c>
      <c r="F10" s="4">
        <f>F9-C3</f>
        <v>32354.08427218243</v>
      </c>
      <c r="H10" s="3">
        <f>_XLL.SIMULATIONAVERAGE(F10)</f>
        <v>30066.082543908113</v>
      </c>
      <c r="I10" s="3">
        <f>_XLL.SIMULATIONPERCENTILE(F10,75%)</f>
        <v>42480.473256501486</v>
      </c>
      <c r="J10" s="3">
        <f>_XLL.SIMULATIONPERCENTILE(F10,25%)</f>
        <v>15087.750299293068</v>
      </c>
    </row>
    <row r="11" spans="2:10" ht="12.75">
      <c r="B11" s="2"/>
      <c r="C11" s="4"/>
      <c r="D11" s="5"/>
      <c r="E11" s="7" t="s">
        <v>7</v>
      </c>
      <c r="F11" s="9">
        <f>F10/C3</f>
        <v>0.3235408427218243</v>
      </c>
      <c r="H11" s="9">
        <f>_XLL.SIMULATIONAVERAGE(F11)</f>
        <v>0.3006608254390808</v>
      </c>
      <c r="I11" s="9">
        <f>_XLL.SIMULATIONPERCENTILE(F11,75%)</f>
        <v>0.42480473256501483</v>
      </c>
      <c r="J11" s="9">
        <f>_XLL.SIMULATIONPERCENTILE(F11,25%)</f>
        <v>0.15087750299293068</v>
      </c>
    </row>
    <row r="12" spans="2:6" ht="12.75">
      <c r="B12" s="2"/>
      <c r="C12" s="4"/>
      <c r="D12" s="5"/>
      <c r="E12" s="3"/>
      <c r="F12" s="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J22"/>
  <sheetViews>
    <sheetView workbookViewId="0" topLeftCell="A1">
      <selection activeCell="H18" sqref="H18"/>
    </sheetView>
  </sheetViews>
  <sheetFormatPr defaultColWidth="9.140625" defaultRowHeight="12.75"/>
  <cols>
    <col min="1" max="1" width="1.7109375" style="0" customWidth="1"/>
    <col min="3" max="3" width="14.8515625" style="0" customWidth="1"/>
    <col min="4" max="4" width="10.421875" style="1" customWidth="1"/>
    <col min="5" max="5" width="9.57421875" style="0" customWidth="1"/>
    <col min="6" max="6" width="13.57421875" style="0" customWidth="1"/>
    <col min="7" max="7" width="3.28125" style="0" customWidth="1"/>
    <col min="8" max="8" width="9.57421875" style="6" customWidth="1"/>
    <col min="9" max="9" width="11.57421875" style="6" customWidth="1"/>
    <col min="10" max="10" width="11.7109375" style="6" customWidth="1"/>
    <col min="11" max="13" width="9.57421875" style="6" customWidth="1"/>
    <col min="14" max="14" width="9.140625" style="6" customWidth="1"/>
  </cols>
  <sheetData>
    <row r="2" spans="2:8" ht="12.75">
      <c r="B2" s="2" t="s">
        <v>4</v>
      </c>
      <c r="C2" s="2" t="s">
        <v>0</v>
      </c>
      <c r="D2" s="2" t="s">
        <v>1</v>
      </c>
      <c r="E2" s="2" t="s">
        <v>2</v>
      </c>
      <c r="F2" s="2" t="s">
        <v>3</v>
      </c>
      <c r="H2" s="2"/>
    </row>
    <row r="3" spans="2:8" ht="12.75">
      <c r="B3" s="2">
        <v>1</v>
      </c>
      <c r="C3" s="3">
        <v>100000</v>
      </c>
      <c r="D3" s="5">
        <f>_XLL.NORMALVALUE(5.4%,7.3%)</f>
        <v>-0.006679180951589314</v>
      </c>
      <c r="E3" s="3">
        <f>D3*C3</f>
        <v>-667.9180951589315</v>
      </c>
      <c r="F3" s="4">
        <f>E3+C3</f>
        <v>99332.08190484106</v>
      </c>
      <c r="H3" s="3"/>
    </row>
    <row r="4" spans="2:8" ht="12.75">
      <c r="B4" s="2">
        <v>2</v>
      </c>
      <c r="C4" s="4">
        <f>F3</f>
        <v>99332.08190484106</v>
      </c>
      <c r="D4" s="5">
        <f>_XLL.NORMALVALUE(5.4%,7.3%)</f>
        <v>0.04671121968664915</v>
      </c>
      <c r="E4" s="3">
        <f>D4*C4</f>
        <v>4639.922699789258</v>
      </c>
      <c r="F4" s="4">
        <f>E4+C4</f>
        <v>103972.00460463032</v>
      </c>
      <c r="H4" s="3"/>
    </row>
    <row r="5" spans="2:8" ht="12.75">
      <c r="B5" s="2">
        <v>3</v>
      </c>
      <c r="C5" s="4">
        <f>F4</f>
        <v>103972.00460463032</v>
      </c>
      <c r="D5" s="5">
        <f>_XLL.NORMALVALUE(5.4%,7.3%)</f>
        <v>0.010210182688332722</v>
      </c>
      <c r="E5" s="3">
        <f>D5*C5</f>
        <v>1061.5731614854465</v>
      </c>
      <c r="F5" s="4">
        <f>E5+C5</f>
        <v>105033.57776611576</v>
      </c>
      <c r="H5" s="3"/>
    </row>
    <row r="6" spans="2:8" ht="12.75">
      <c r="B6" s="2">
        <v>4</v>
      </c>
      <c r="C6" s="4">
        <f>F5</f>
        <v>105033.57776611576</v>
      </c>
      <c r="D6" s="5">
        <f>_XLL.NORMALVALUE(5.4%,7.3%)</f>
        <v>0.049978962853070824</v>
      </c>
      <c r="E6" s="3">
        <f>D6*C6</f>
        <v>5249.469281497825</v>
      </c>
      <c r="F6" s="4">
        <f>E6+C6</f>
        <v>110283.04704761358</v>
      </c>
      <c r="H6" s="3"/>
    </row>
    <row r="7" spans="2:8" ht="12.75">
      <c r="B7" s="2">
        <v>5</v>
      </c>
      <c r="C7" s="4">
        <f>F6</f>
        <v>110283.04704761358</v>
      </c>
      <c r="D7" s="5">
        <f>_XLL.NORMALVALUE(5.4%,7.3%)</f>
        <v>0.0569237505479975</v>
      </c>
      <c r="E7" s="3">
        <f>D7*C7</f>
        <v>6277.724659811427</v>
      </c>
      <c r="F7" s="4">
        <f>E7+C7</f>
        <v>116560.77170742501</v>
      </c>
      <c r="H7" s="3"/>
    </row>
    <row r="8" spans="2:10" ht="12.75">
      <c r="B8" s="2"/>
      <c r="C8" s="4"/>
      <c r="D8" s="5"/>
      <c r="E8" s="3"/>
      <c r="F8" s="4"/>
      <c r="H8" s="2" t="s">
        <v>8</v>
      </c>
      <c r="I8" s="2" t="s">
        <v>11</v>
      </c>
      <c r="J8" s="2" t="s">
        <v>12</v>
      </c>
    </row>
    <row r="9" spans="2:10" ht="12.75">
      <c r="B9" s="2"/>
      <c r="C9" s="4"/>
      <c r="D9" s="5"/>
      <c r="E9" s="7" t="s">
        <v>5</v>
      </c>
      <c r="F9" s="4">
        <f>F7</f>
        <v>116560.77170742501</v>
      </c>
      <c r="H9" s="3">
        <f>_XLL.SIMULATIONAVERAGE(F9)</f>
        <v>130167.24679774506</v>
      </c>
      <c r="I9" s="3">
        <f>_XLL.SIMULATIONPERCENTILE(F9,75%)</f>
        <v>142970.19891817676</v>
      </c>
      <c r="J9" s="3">
        <f>_XLL.SIMULATIONPERCENTILE(F9,25%)</f>
        <v>115028.44806806871</v>
      </c>
    </row>
    <row r="10" spans="2:10" ht="12.75">
      <c r="B10" s="2"/>
      <c r="C10" s="4"/>
      <c r="D10" s="5"/>
      <c r="E10" s="7" t="s">
        <v>6</v>
      </c>
      <c r="F10" s="4">
        <f>F9-C3</f>
        <v>16560.77170742501</v>
      </c>
      <c r="H10" s="3">
        <f>_XLL.SIMULATIONAVERAGE(F10)</f>
        <v>30167.24679774506</v>
      </c>
      <c r="I10" s="3">
        <f>_XLL.SIMULATIONPERCENTILE(F10,75%)</f>
        <v>42970.19891817676</v>
      </c>
      <c r="J10" s="3">
        <f>_XLL.SIMULATIONPERCENTILE(F10,25%)</f>
        <v>15028.448068068712</v>
      </c>
    </row>
    <row r="11" spans="2:10" ht="12.75">
      <c r="B11" s="2"/>
      <c r="C11" s="4"/>
      <c r="D11" s="5"/>
      <c r="E11" s="7" t="s">
        <v>7</v>
      </c>
      <c r="F11" s="9">
        <f>F10/C3</f>
        <v>0.1656077170742501</v>
      </c>
      <c r="H11" s="9">
        <f>_XLL.SIMULATIONAVERAGE(F11)</f>
        <v>0.3016724679774512</v>
      </c>
      <c r="I11" s="9">
        <f>_XLL.SIMULATIONPERCENTILE(F11,75%)</f>
        <v>0.42970198918176755</v>
      </c>
      <c r="J11" s="9">
        <f>_XLL.SIMULATIONPERCENTILE(F11,25%)</f>
        <v>0.15028448068068712</v>
      </c>
    </row>
    <row r="12" spans="2:6" ht="12.75">
      <c r="B12" s="2"/>
      <c r="C12" s="4"/>
      <c r="D12" s="5"/>
      <c r="E12" s="3"/>
      <c r="F12" s="4"/>
    </row>
    <row r="13" spans="6:8" ht="12.75">
      <c r="F13" s="2" t="s">
        <v>13</v>
      </c>
      <c r="H13" s="2" t="s">
        <v>14</v>
      </c>
    </row>
    <row r="14" spans="6:8" ht="12.75">
      <c r="F14" s="8">
        <v>0.1</v>
      </c>
      <c r="G14" s="6"/>
      <c r="H14" s="9">
        <f>_XLL.SIMULATIONINTERVAL(F11,F14)</f>
        <v>0.828</v>
      </c>
    </row>
    <row r="15" spans="6:8" ht="12.75">
      <c r="F15" s="8">
        <v>0.2</v>
      </c>
      <c r="G15" s="6"/>
      <c r="H15" s="9">
        <f>_XLL.SIMULATIONINTERVAL(F11,F15)</f>
        <v>0.668</v>
      </c>
    </row>
    <row r="16" spans="6:8" ht="12.75">
      <c r="F16" s="8">
        <v>0.3</v>
      </c>
      <c r="G16" s="6"/>
      <c r="H16" s="9">
        <f>_XLL.SIMULATIONINTERVAL(F11,F16)</f>
        <v>0.486</v>
      </c>
    </row>
    <row r="17" spans="6:8" ht="12.75">
      <c r="F17" s="8">
        <v>0.4</v>
      </c>
      <c r="G17" s="6"/>
      <c r="H17" s="9">
        <f>_XLL.SIMULATIONINTERVAL(F11,F17)</f>
        <v>0.308</v>
      </c>
    </row>
    <row r="18" spans="6:8" ht="12.75">
      <c r="F18" s="8">
        <v>0.5</v>
      </c>
      <c r="G18" s="6"/>
      <c r="H18" s="9">
        <f>_XLL.SIMULATIONINTERVAL(F11,F18)</f>
        <v>0.16</v>
      </c>
    </row>
    <row r="19" spans="6:7" ht="12.75">
      <c r="F19" s="6"/>
      <c r="G19" s="6"/>
    </row>
    <row r="20" spans="6:7" ht="12.75">
      <c r="F20" s="6"/>
      <c r="G20" s="6"/>
    </row>
    <row r="21" spans="6:7" ht="12.75">
      <c r="F21" s="6"/>
      <c r="G21" s="6"/>
    </row>
    <row r="22" spans="6:7" ht="12.75">
      <c r="F22" s="6"/>
      <c r="G22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RiskAMP</dc:creator>
  <cp:keywords/>
  <dc:description/>
  <cp:lastModifiedBy>RiskAMP</cp:lastModifiedBy>
  <dcterms:created xsi:type="dcterms:W3CDTF">2006-07-15T15:11:42Z</dcterms:created>
  <dcterms:modified xsi:type="dcterms:W3CDTF">2006-07-15T17:25:45Z</dcterms:modified>
  <cp:category/>
  <cp:version/>
  <cp:contentType/>
  <cp:contentStatus/>
</cp:coreProperties>
</file>